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c9daeb6dca89b5c/Desktop/Cylicins/Source data eLIFE/Figure 2 - source data/"/>
    </mc:Choice>
  </mc:AlternateContent>
  <xr:revisionPtr revIDLastSave="0" documentId="8_{34AC9542-0736-41B4-93E2-B777180D1404}" xr6:coauthVersionLast="47" xr6:coauthVersionMax="47" xr10:uidLastSave="{00000000-0000-0000-0000-000000000000}"/>
  <bookViews>
    <workbookView xWindow="-108" yWindow="-108" windowWidth="23256" windowHeight="12456" xr2:uid="{97430858-0ED0-430D-89F3-2C00618690B1}"/>
  </bookViews>
  <sheets>
    <sheet name="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D2" i="1"/>
  <c r="J2" i="1"/>
  <c r="K2" i="1"/>
  <c r="C3" i="1"/>
  <c r="D3" i="1"/>
  <c r="J3" i="1"/>
  <c r="K3" i="1"/>
  <c r="C4" i="1"/>
  <c r="D4" i="1"/>
  <c r="J4" i="1"/>
  <c r="K4" i="1"/>
  <c r="C5" i="1"/>
  <c r="D5" i="1"/>
  <c r="J5" i="1"/>
  <c r="K5" i="1"/>
  <c r="C6" i="1"/>
  <c r="D6" i="1"/>
  <c r="J6" i="1"/>
  <c r="K6" i="1"/>
  <c r="C7" i="1"/>
  <c r="D7" i="1"/>
  <c r="J7" i="1"/>
  <c r="K7" i="1"/>
  <c r="J8" i="1"/>
  <c r="K8" i="1"/>
  <c r="J9" i="1"/>
  <c r="K9" i="1"/>
  <c r="J10" i="1"/>
  <c r="K10" i="1"/>
  <c r="J11" i="1"/>
  <c r="K11" i="1"/>
  <c r="C12" i="1"/>
  <c r="D12" i="1"/>
  <c r="J12" i="1"/>
  <c r="K12" i="1"/>
  <c r="C13" i="1"/>
  <c r="D13" i="1"/>
  <c r="J13" i="1"/>
  <c r="K13" i="1"/>
  <c r="C14" i="1"/>
  <c r="D14" i="1"/>
  <c r="J14" i="1"/>
  <c r="K14" i="1"/>
  <c r="C15" i="1"/>
  <c r="D15" i="1"/>
  <c r="J15" i="1"/>
  <c r="K15" i="1"/>
  <c r="C16" i="1"/>
  <c r="D16" i="1"/>
  <c r="J16" i="1"/>
  <c r="K16" i="1"/>
  <c r="C17" i="1"/>
  <c r="D17" i="1"/>
  <c r="J17" i="1"/>
  <c r="K17" i="1"/>
  <c r="C18" i="1"/>
  <c r="D18" i="1"/>
  <c r="J18" i="1"/>
  <c r="K18" i="1"/>
  <c r="C19" i="1"/>
  <c r="D19" i="1"/>
  <c r="J19" i="1"/>
  <c r="K19" i="1"/>
  <c r="C20" i="1"/>
  <c r="D20" i="1"/>
  <c r="J20" i="1"/>
  <c r="K20" i="1"/>
  <c r="C21" i="1"/>
  <c r="D21" i="1"/>
  <c r="J21" i="1"/>
  <c r="K21" i="1"/>
  <c r="C22" i="1"/>
  <c r="D22" i="1"/>
  <c r="J22" i="1"/>
  <c r="K22" i="1"/>
  <c r="C23" i="1"/>
  <c r="D23" i="1"/>
  <c r="J23" i="1"/>
  <c r="K23" i="1"/>
  <c r="C24" i="1"/>
  <c r="D24" i="1"/>
  <c r="J24" i="1"/>
  <c r="K24" i="1"/>
  <c r="C25" i="1"/>
  <c r="D25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C32" i="1"/>
  <c r="D32" i="1"/>
  <c r="J32" i="1"/>
  <c r="K32" i="1"/>
  <c r="J33" i="1"/>
  <c r="K33" i="1"/>
  <c r="J34" i="1"/>
  <c r="O11" i="1" s="1"/>
  <c r="K34" i="1"/>
  <c r="J35" i="1"/>
  <c r="K35" i="1"/>
  <c r="J36" i="1"/>
  <c r="K36" i="1"/>
  <c r="O10" i="1" l="1"/>
  <c r="P11" i="1"/>
  <c r="P9" i="1"/>
  <c r="P8" i="1"/>
  <c r="P6" i="1"/>
  <c r="O9" i="1"/>
  <c r="O8" i="1"/>
  <c r="O6" i="1"/>
  <c r="P7" i="1"/>
  <c r="P10" i="1"/>
  <c r="O7" i="1"/>
</calcChain>
</file>

<file path=xl/sharedStrings.xml><?xml version="1.0" encoding="utf-8"?>
<sst xmlns="http://schemas.openxmlformats.org/spreadsheetml/2006/main" count="56" uniqueCount="26">
  <si>
    <t>C1 Y/-; C2 -/-</t>
  </si>
  <si>
    <t>C1 Y/-; C2 +/-</t>
  </si>
  <si>
    <t>C1 Y/-</t>
  </si>
  <si>
    <t>C2 -/-</t>
  </si>
  <si>
    <t xml:space="preserve"> C2 +/- </t>
  </si>
  <si>
    <t>Cylc1 Y/- Cylc2-/-</t>
  </si>
  <si>
    <t>WT</t>
  </si>
  <si>
    <t>Cylc1 Y/- Cylc2+/-</t>
  </si>
  <si>
    <t>Cylc2-/-</t>
  </si>
  <si>
    <t>Cylc2+/-</t>
  </si>
  <si>
    <t>Cylc1 Y/-</t>
  </si>
  <si>
    <t>% alive cells</t>
  </si>
  <si>
    <t>% EN positive cells</t>
  </si>
  <si>
    <t xml:space="preserve"> </t>
  </si>
  <si>
    <t>B6</t>
  </si>
  <si>
    <t>% neg</t>
  </si>
  <si>
    <t>% pos</t>
  </si>
  <si>
    <t>EN neg.</t>
  </si>
  <si>
    <t>EN pos.</t>
  </si>
  <si>
    <t>genotype</t>
  </si>
  <si>
    <t>Lab ID</t>
  </si>
  <si>
    <t>N</t>
  </si>
  <si>
    <t>age (m)</t>
  </si>
  <si>
    <t>age (d)</t>
  </si>
  <si>
    <t>Date of birth</t>
  </si>
  <si>
    <t>Date of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</si>
</sst>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383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14" fontId="0" fillId="0" borderId="0" xfId="0" applyNumberFormat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14" fontId="0" fillId="0" borderId="0" xfId="0" applyNumberFormat="1" applyAlignment="1">
      <alignment horizontal="center"/>
    </xf>
    <xf numFmtId="0" fontId="0" fillId="5" borderId="0" xfId="0" quotePrefix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6" borderId="0" xfId="0" applyFill="1" applyAlignment="1">
      <alignment horizontal="center"/>
    </xf>
    <xf numFmtId="10" fontId="0" fillId="0" borderId="0" xfId="0" applyNumberFormat="1"/>
    <xf numFmtId="164" fontId="0" fillId="0" borderId="0" xfId="0" applyNumberFormat="1"/>
    <xf numFmtId="0" fontId="0" fillId="7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BA884-FC45-4706-8169-91F53FB922D9}">
  <dimension ref="A1:R36"/>
  <sheetViews>
    <sheetView tabSelected="1" topLeftCell="G1" zoomScaleNormal="100" workbookViewId="0">
      <selection activeCell="S1" sqref="S1:S1048576"/>
    </sheetView>
  </sheetViews>
  <sheetFormatPr defaultRowHeight="14.4"/>
  <cols>
    <col min="1" max="1" width="11.5546875" customWidth="1"/>
    <col min="2" max="2" width="11.6640625" customWidth="1"/>
    <col min="7" max="7" width="12.44140625" customWidth="1"/>
    <col min="14" max="14" width="16.21875" customWidth="1"/>
    <col min="17" max="17" width="9.21875" bestFit="1" customWidth="1"/>
  </cols>
  <sheetData>
    <row r="1" spans="1:18" ht="15" thickBot="1">
      <c r="A1" s="16" t="s">
        <v>25</v>
      </c>
      <c r="B1" s="16" t="s">
        <v>24</v>
      </c>
      <c r="C1" s="14" t="s">
        <v>23</v>
      </c>
      <c r="D1" s="14" t="s">
        <v>22</v>
      </c>
      <c r="E1" s="14" t="s">
        <v>21</v>
      </c>
      <c r="F1" s="14" t="s">
        <v>20</v>
      </c>
      <c r="G1" s="15" t="s">
        <v>19</v>
      </c>
      <c r="H1" s="14" t="s">
        <v>18</v>
      </c>
      <c r="I1" s="14" t="s">
        <v>17</v>
      </c>
      <c r="J1" s="14" t="s">
        <v>16</v>
      </c>
      <c r="K1" s="14" t="s">
        <v>15</v>
      </c>
    </row>
    <row r="2" spans="1:18" ht="15" thickTop="1">
      <c r="A2" s="7">
        <v>44320</v>
      </c>
      <c r="B2" s="7">
        <v>44234</v>
      </c>
      <c r="C2" s="2">
        <f>DAYS360(B2,A2)</f>
        <v>87</v>
      </c>
      <c r="D2" s="9">
        <f>DATEDIF(B2,A2,"m")</f>
        <v>2</v>
      </c>
      <c r="E2" s="9">
        <v>9</v>
      </c>
      <c r="F2" s="2">
        <v>7444</v>
      </c>
      <c r="G2" s="13" t="s">
        <v>6</v>
      </c>
      <c r="H2" s="2">
        <v>31</v>
      </c>
      <c r="I2" s="2">
        <v>91</v>
      </c>
      <c r="J2" s="1">
        <f>H2/(H2+I2)</f>
        <v>0.25409836065573771</v>
      </c>
      <c r="K2" s="1">
        <f>I2/(H2+I2)</f>
        <v>0.74590163934426235</v>
      </c>
    </row>
    <row r="3" spans="1:18">
      <c r="A3" s="7">
        <v>44357</v>
      </c>
      <c r="B3" s="7">
        <v>44246</v>
      </c>
      <c r="C3" s="2">
        <f>DAYS360(B3,A3)</f>
        <v>111</v>
      </c>
      <c r="D3" s="9">
        <f>DATEDIF(B3,A3,"m")</f>
        <v>3</v>
      </c>
      <c r="E3" s="2"/>
      <c r="F3" s="2" t="s">
        <v>14</v>
      </c>
      <c r="G3" s="13" t="s">
        <v>6</v>
      </c>
      <c r="H3" s="2">
        <v>42</v>
      </c>
      <c r="I3" s="2">
        <v>140</v>
      </c>
      <c r="J3" s="1">
        <f>H3/(H3+I3)</f>
        <v>0.23076923076923078</v>
      </c>
      <c r="K3" s="1">
        <f>I3/(H3+I3)</f>
        <v>0.76923076923076927</v>
      </c>
    </row>
    <row r="4" spans="1:18">
      <c r="A4" s="7">
        <v>44411</v>
      </c>
      <c r="B4" s="4">
        <v>44317</v>
      </c>
      <c r="C4" s="2">
        <f>DAYS360(B4,A4)</f>
        <v>92</v>
      </c>
      <c r="D4" s="9">
        <f>DATEDIF(B4,A4,"m")</f>
        <v>3</v>
      </c>
      <c r="E4" s="2">
        <v>3</v>
      </c>
      <c r="F4" s="2">
        <v>7731</v>
      </c>
      <c r="G4" s="13" t="s">
        <v>6</v>
      </c>
      <c r="H4" s="2">
        <v>71</v>
      </c>
      <c r="I4" s="2">
        <v>184</v>
      </c>
      <c r="J4" s="1">
        <f>H4/(H4+I4)</f>
        <v>0.27843137254901962</v>
      </c>
      <c r="K4" s="1">
        <f>I4/(H4+I4)</f>
        <v>0.72156862745098038</v>
      </c>
    </row>
    <row r="5" spans="1:18">
      <c r="A5" s="7">
        <v>44396</v>
      </c>
      <c r="B5" s="4">
        <v>44295</v>
      </c>
      <c r="C5" s="2">
        <f>DAYS360(B5,A5)</f>
        <v>100</v>
      </c>
      <c r="D5" s="9">
        <f>DATEDIF(B5,A5,"m")</f>
        <v>3</v>
      </c>
      <c r="E5" s="2" t="s">
        <v>13</v>
      </c>
      <c r="F5" s="2">
        <v>7633</v>
      </c>
      <c r="G5" s="13" t="s">
        <v>6</v>
      </c>
      <c r="H5" s="2">
        <v>118</v>
      </c>
      <c r="I5" s="2">
        <v>264</v>
      </c>
      <c r="J5" s="1">
        <f>H5/(H5+I5)</f>
        <v>0.30890052356020942</v>
      </c>
      <c r="K5" s="1">
        <f>I5/(H5+I5)</f>
        <v>0.69109947643979053</v>
      </c>
      <c r="O5" t="s">
        <v>12</v>
      </c>
      <c r="P5" t="s">
        <v>11</v>
      </c>
    </row>
    <row r="6" spans="1:18">
      <c r="A6" s="7">
        <v>44411</v>
      </c>
      <c r="B6" s="4">
        <v>44317</v>
      </c>
      <c r="C6" s="2">
        <f>DAYS360(B6,A6)</f>
        <v>92</v>
      </c>
      <c r="D6" s="9">
        <f>DATEDIF(B6,A6,"m")</f>
        <v>3</v>
      </c>
      <c r="E6" s="2">
        <v>3</v>
      </c>
      <c r="F6" s="2">
        <v>7732</v>
      </c>
      <c r="G6" s="13" t="s">
        <v>6</v>
      </c>
      <c r="H6" s="2">
        <v>66</v>
      </c>
      <c r="I6" s="2">
        <v>214</v>
      </c>
      <c r="J6" s="1">
        <f>H6/(H6+I6)</f>
        <v>0.23571428571428571</v>
      </c>
      <c r="K6" s="1">
        <f>I6/(H6+I6)</f>
        <v>0.76428571428571423</v>
      </c>
      <c r="N6" t="s">
        <v>6</v>
      </c>
      <c r="O6" s="12">
        <f>AVERAGE(J2:J11)</f>
        <v>0.25587621613014061</v>
      </c>
      <c r="P6" s="12">
        <f>AVERAGE(K2:K11)</f>
        <v>0.74412378386985945</v>
      </c>
      <c r="R6" s="1"/>
    </row>
    <row r="7" spans="1:18">
      <c r="A7" s="7">
        <v>44439</v>
      </c>
      <c r="B7" s="4">
        <v>44261</v>
      </c>
      <c r="C7" s="2">
        <f>DAYS360(B7,A7)</f>
        <v>175</v>
      </c>
      <c r="D7" s="9">
        <f>DATEDIF(B7,A7,"m")</f>
        <v>5</v>
      </c>
      <c r="E7" s="2">
        <v>3</v>
      </c>
      <c r="F7" s="2">
        <v>7525</v>
      </c>
      <c r="G7" s="13" t="s">
        <v>6</v>
      </c>
      <c r="H7" s="2">
        <v>65</v>
      </c>
      <c r="I7" s="2">
        <v>165</v>
      </c>
      <c r="J7" s="1">
        <f>H7/(H7+I7)</f>
        <v>0.28260869565217389</v>
      </c>
      <c r="K7" s="1">
        <f>I7/(H7+I7)</f>
        <v>0.71739130434782605</v>
      </c>
      <c r="N7" t="s">
        <v>10</v>
      </c>
      <c r="O7" s="12">
        <f>AVERAGE(J26:J28)</f>
        <v>0.25788970198063826</v>
      </c>
      <c r="P7" s="12">
        <f>AVERAGE(K26:K28)</f>
        <v>0.74211029801936179</v>
      </c>
      <c r="R7" s="1"/>
    </row>
    <row r="8" spans="1:18">
      <c r="A8" s="4">
        <v>44592</v>
      </c>
      <c r="B8" s="4">
        <v>44473</v>
      </c>
      <c r="C8" s="2">
        <v>117</v>
      </c>
      <c r="D8" s="2">
        <v>3</v>
      </c>
      <c r="F8" s="2">
        <v>9191</v>
      </c>
      <c r="G8" s="13" t="s">
        <v>6</v>
      </c>
      <c r="H8" s="2">
        <v>55</v>
      </c>
      <c r="I8" s="2">
        <v>155</v>
      </c>
      <c r="J8" s="1">
        <f>H8/(H8+I8)</f>
        <v>0.26190476190476192</v>
      </c>
      <c r="K8" s="1">
        <f>I8/(H8+I8)</f>
        <v>0.73809523809523814</v>
      </c>
      <c r="N8" t="s">
        <v>9</v>
      </c>
      <c r="O8" s="12">
        <f>AVERAGE(J12:J19)</f>
        <v>0.29979119899275675</v>
      </c>
      <c r="P8" s="12">
        <f>AVERAGE(K12:K19)</f>
        <v>0.70020880100724325</v>
      </c>
      <c r="R8" s="11"/>
    </row>
    <row r="9" spans="1:18">
      <c r="A9" s="4">
        <v>44592</v>
      </c>
      <c r="B9" s="4">
        <v>44473</v>
      </c>
      <c r="C9" s="2">
        <v>117</v>
      </c>
      <c r="D9" s="2">
        <v>3</v>
      </c>
      <c r="E9" s="2"/>
      <c r="F9" s="2">
        <v>9188</v>
      </c>
      <c r="G9" s="13" t="s">
        <v>6</v>
      </c>
      <c r="H9" s="2">
        <v>88</v>
      </c>
      <c r="I9" s="2">
        <v>222</v>
      </c>
      <c r="J9" s="1">
        <f>H9/(H9+I9)</f>
        <v>0.28387096774193549</v>
      </c>
      <c r="K9" s="1">
        <f>I9/(H9+I9)</f>
        <v>0.71612903225806457</v>
      </c>
      <c r="N9" t="s">
        <v>8</v>
      </c>
      <c r="O9" s="12">
        <f>AVERAGE(J20:J25)</f>
        <v>0.41717852520797805</v>
      </c>
      <c r="P9" s="12">
        <f>AVERAGE(K20:K25)</f>
        <v>0.58282147479202195</v>
      </c>
      <c r="R9" s="11"/>
    </row>
    <row r="10" spans="1:18">
      <c r="A10" s="4"/>
      <c r="B10" s="4"/>
      <c r="C10" s="2"/>
      <c r="D10" s="2"/>
      <c r="E10" s="2"/>
      <c r="F10" s="2">
        <v>6185</v>
      </c>
      <c r="G10" s="13" t="s">
        <v>6</v>
      </c>
      <c r="H10" s="2">
        <v>65</v>
      </c>
      <c r="I10" s="2">
        <v>241</v>
      </c>
      <c r="J10" s="1">
        <f>H10/(H10+I10)</f>
        <v>0.21241830065359477</v>
      </c>
      <c r="K10" s="1">
        <f>I10/(H10+I10)</f>
        <v>0.78758169934640521</v>
      </c>
      <c r="N10" t="s">
        <v>7</v>
      </c>
      <c r="O10" s="12">
        <f>AVERAGE(J29:J33)</f>
        <v>0.29592840773960022</v>
      </c>
      <c r="P10" s="12">
        <f>AVERAGE(K29:K33)</f>
        <v>0.70407159226039961</v>
      </c>
      <c r="R10" s="11"/>
    </row>
    <row r="11" spans="1:18">
      <c r="A11" s="4"/>
      <c r="B11" s="4"/>
      <c r="C11" s="2"/>
      <c r="D11" s="2"/>
      <c r="E11" s="2"/>
      <c r="F11" s="2">
        <v>6388</v>
      </c>
      <c r="G11" s="13" t="s">
        <v>6</v>
      </c>
      <c r="H11" s="2">
        <v>46</v>
      </c>
      <c r="I11" s="2">
        <v>173</v>
      </c>
      <c r="J11" s="1">
        <f>H11/(H11+I11)</f>
        <v>0.21004566210045661</v>
      </c>
      <c r="K11" s="1">
        <f>I11/(H11+I11)</f>
        <v>0.78995433789954339</v>
      </c>
      <c r="N11" t="s">
        <v>5</v>
      </c>
      <c r="O11" s="12">
        <f>AVERAGE(J34:J36)</f>
        <v>0.41585686588752191</v>
      </c>
      <c r="P11" s="12">
        <f>AVERAGE(K34:K36)</f>
        <v>0.58414313411247809</v>
      </c>
      <c r="R11" s="11"/>
    </row>
    <row r="12" spans="1:18">
      <c r="A12" s="7">
        <v>44320</v>
      </c>
      <c r="B12" s="7">
        <v>44231</v>
      </c>
      <c r="C12" s="2">
        <f>DAYS360(B12,A12)</f>
        <v>90</v>
      </c>
      <c r="D12" s="2">
        <f>DATEDIF(B12,A12,"m")</f>
        <v>3</v>
      </c>
      <c r="E12" s="2">
        <v>3</v>
      </c>
      <c r="F12" s="2">
        <v>4412</v>
      </c>
      <c r="G12" s="10" t="s">
        <v>4</v>
      </c>
      <c r="H12" s="2">
        <v>30</v>
      </c>
      <c r="I12" s="2">
        <v>78</v>
      </c>
      <c r="J12" s="1">
        <f>H12/(H12+I12)</f>
        <v>0.27777777777777779</v>
      </c>
      <c r="K12" s="1">
        <f>I12/(H12+I12)</f>
        <v>0.72222222222222221</v>
      </c>
    </row>
    <row r="13" spans="1:18">
      <c r="A13" s="7">
        <v>44440</v>
      </c>
      <c r="B13" s="4">
        <v>44261</v>
      </c>
      <c r="C13" s="2">
        <f>DAYS360(B13,A13)</f>
        <v>175</v>
      </c>
      <c r="D13" s="9">
        <f>DATEDIF(B13,A13,"m")</f>
        <v>5</v>
      </c>
      <c r="E13" s="2">
        <v>3</v>
      </c>
      <c r="F13" s="2">
        <v>7526</v>
      </c>
      <c r="G13" s="10" t="s">
        <v>4</v>
      </c>
      <c r="H13" s="2">
        <v>103</v>
      </c>
      <c r="I13" s="2">
        <v>193</v>
      </c>
      <c r="J13" s="1">
        <f>H13/(H13+I13)</f>
        <v>0.34797297297297297</v>
      </c>
      <c r="K13" s="1">
        <f>I13/(H13+I13)</f>
        <v>0.65202702702702697</v>
      </c>
    </row>
    <row r="14" spans="1:18">
      <c r="A14" s="7">
        <v>44439</v>
      </c>
      <c r="B14" s="4">
        <v>44261</v>
      </c>
      <c r="C14" s="2">
        <f>DAYS360(B14,A14)</f>
        <v>175</v>
      </c>
      <c r="D14" s="9">
        <f>DATEDIF(B14,A14,"m")</f>
        <v>5</v>
      </c>
      <c r="E14" s="2">
        <v>3</v>
      </c>
      <c r="F14" s="2">
        <v>7524</v>
      </c>
      <c r="G14" s="10" t="s">
        <v>4</v>
      </c>
      <c r="H14" s="2">
        <v>40</v>
      </c>
      <c r="I14" s="2">
        <v>82</v>
      </c>
      <c r="J14" s="1">
        <f>H14/(H14+I14)</f>
        <v>0.32786885245901637</v>
      </c>
      <c r="K14" s="1">
        <f>I14/(H14+I14)</f>
        <v>0.67213114754098358</v>
      </c>
    </row>
    <row r="15" spans="1:18">
      <c r="A15" s="7">
        <v>44412</v>
      </c>
      <c r="B15" s="4">
        <v>44319</v>
      </c>
      <c r="C15" s="2">
        <f>DAYS360(B15,A15)</f>
        <v>91</v>
      </c>
      <c r="D15" s="9">
        <f>DATEDIF(B15,A15,"m")</f>
        <v>3</v>
      </c>
      <c r="E15" s="2">
        <v>3</v>
      </c>
      <c r="F15" s="2">
        <v>7737</v>
      </c>
      <c r="G15" s="10" t="s">
        <v>4</v>
      </c>
      <c r="H15" s="2">
        <v>102</v>
      </c>
      <c r="I15" s="2">
        <v>273</v>
      </c>
      <c r="J15" s="1">
        <f>H15/(H15+I15)</f>
        <v>0.27200000000000002</v>
      </c>
      <c r="K15" s="1">
        <f>I15/(H15+I15)</f>
        <v>0.72799999999999998</v>
      </c>
    </row>
    <row r="16" spans="1:18">
      <c r="A16" s="7">
        <v>44439</v>
      </c>
      <c r="B16" s="4">
        <v>44261</v>
      </c>
      <c r="C16" s="2">
        <f>DAYS360(B16,A16)</f>
        <v>175</v>
      </c>
      <c r="D16" s="9">
        <f>DATEDIF(B16,A16,"m")</f>
        <v>5</v>
      </c>
      <c r="E16" s="2">
        <v>3</v>
      </c>
      <c r="F16" s="2">
        <v>7523</v>
      </c>
      <c r="G16" s="10" t="s">
        <v>4</v>
      </c>
      <c r="H16" s="2">
        <v>62</v>
      </c>
      <c r="I16" s="2">
        <v>147</v>
      </c>
      <c r="J16" s="1">
        <f>H16/(H16+I16)</f>
        <v>0.29665071770334928</v>
      </c>
      <c r="K16" s="1">
        <f>I16/(H16+I16)</f>
        <v>0.70334928229665072</v>
      </c>
    </row>
    <row r="17" spans="1:11">
      <c r="A17" s="7">
        <v>44439</v>
      </c>
      <c r="B17" s="4">
        <v>44261</v>
      </c>
      <c r="C17" s="2">
        <f>DAYS360(B17,A17)</f>
        <v>175</v>
      </c>
      <c r="D17" s="9">
        <f>DATEDIF(B17,A17,"m")</f>
        <v>5</v>
      </c>
      <c r="E17" s="2">
        <v>3</v>
      </c>
      <c r="F17" s="2">
        <v>7522</v>
      </c>
      <c r="G17" s="10" t="s">
        <v>4</v>
      </c>
      <c r="H17" s="2">
        <v>82</v>
      </c>
      <c r="I17" s="2">
        <v>176</v>
      </c>
      <c r="J17" s="1">
        <f>H17/(H17+I17)</f>
        <v>0.31782945736434109</v>
      </c>
      <c r="K17" s="1">
        <f>I17/(H17+I17)</f>
        <v>0.68217054263565891</v>
      </c>
    </row>
    <row r="18" spans="1:11">
      <c r="A18" s="7">
        <v>44396</v>
      </c>
      <c r="B18" s="4">
        <v>44295</v>
      </c>
      <c r="C18" s="2">
        <f>DAYS360(B18,A18)</f>
        <v>100</v>
      </c>
      <c r="D18" s="9">
        <f>DATEDIF(B18,A18,"m")</f>
        <v>3</v>
      </c>
      <c r="E18" s="2">
        <v>3</v>
      </c>
      <c r="F18" s="2">
        <v>7667</v>
      </c>
      <c r="G18" s="10" t="s">
        <v>4</v>
      </c>
      <c r="H18" s="2">
        <v>94</v>
      </c>
      <c r="I18" s="2">
        <v>228</v>
      </c>
      <c r="J18" s="1">
        <f>H18/(H18+I18)</f>
        <v>0.29192546583850931</v>
      </c>
      <c r="K18" s="1">
        <f>I18/(H18+I18)</f>
        <v>0.70807453416149069</v>
      </c>
    </row>
    <row r="19" spans="1:11">
      <c r="A19" s="7">
        <v>44357</v>
      </c>
      <c r="B19" s="7">
        <v>44252</v>
      </c>
      <c r="C19" s="2">
        <f>DAYS360(B19,A19)</f>
        <v>105</v>
      </c>
      <c r="D19" s="9">
        <f>DATEDIF(B19,A19,"m")</f>
        <v>3</v>
      </c>
      <c r="E19" s="2">
        <v>3</v>
      </c>
      <c r="F19" s="2">
        <v>7540</v>
      </c>
      <c r="G19" s="10" t="s">
        <v>4</v>
      </c>
      <c r="H19" s="2">
        <v>49</v>
      </c>
      <c r="I19" s="2">
        <v>135</v>
      </c>
      <c r="J19" s="1">
        <f>H19/(H19+I19)</f>
        <v>0.26630434782608697</v>
      </c>
      <c r="K19" s="1">
        <f>I19/(H19+I19)</f>
        <v>0.73369565217391308</v>
      </c>
    </row>
    <row r="20" spans="1:11">
      <c r="A20" s="7">
        <v>44412</v>
      </c>
      <c r="B20" s="4">
        <v>44319</v>
      </c>
      <c r="C20" s="2">
        <f>DAYS360(B20,A20)</f>
        <v>91</v>
      </c>
      <c r="D20" s="9">
        <f>DATEDIF(B20,A20,"m")</f>
        <v>3</v>
      </c>
      <c r="E20" s="2">
        <v>3</v>
      </c>
      <c r="F20" s="2">
        <v>7739</v>
      </c>
      <c r="G20" s="8" t="s">
        <v>3</v>
      </c>
      <c r="H20" s="2">
        <v>169</v>
      </c>
      <c r="I20" s="2">
        <v>209</v>
      </c>
      <c r="J20" s="1">
        <f>H20/(H20+I20)</f>
        <v>0.44708994708994709</v>
      </c>
      <c r="K20" s="1">
        <f>I20/(H20+I20)</f>
        <v>0.55291005291005291</v>
      </c>
    </row>
    <row r="21" spans="1:11">
      <c r="A21" s="7">
        <v>44412</v>
      </c>
      <c r="B21" s="4">
        <v>44319</v>
      </c>
      <c r="C21" s="2">
        <f>DAYS360(B21,A21)</f>
        <v>91</v>
      </c>
      <c r="D21" s="9">
        <f>DATEDIF(B21,A21,"m")</f>
        <v>3</v>
      </c>
      <c r="E21" s="2">
        <v>3</v>
      </c>
      <c r="F21" s="2">
        <v>7738</v>
      </c>
      <c r="G21" s="8" t="s">
        <v>3</v>
      </c>
      <c r="H21" s="2">
        <v>112</v>
      </c>
      <c r="I21" s="2">
        <v>175</v>
      </c>
      <c r="J21" s="1">
        <f>H21/(H21+I21)</f>
        <v>0.3902439024390244</v>
      </c>
      <c r="K21" s="1">
        <f>I21/(H21+I21)</f>
        <v>0.6097560975609756</v>
      </c>
    </row>
    <row r="22" spans="1:11">
      <c r="A22" s="7">
        <v>44440</v>
      </c>
      <c r="B22" s="4">
        <v>44261</v>
      </c>
      <c r="C22" s="2">
        <f>DAYS360(B22,A22)</f>
        <v>175</v>
      </c>
      <c r="D22" s="9">
        <f>DATEDIF(B22,A22,"m")</f>
        <v>5</v>
      </c>
      <c r="E22" s="2">
        <v>3</v>
      </c>
      <c r="F22" s="2">
        <v>7527</v>
      </c>
      <c r="G22" s="8" t="s">
        <v>3</v>
      </c>
      <c r="H22" s="2">
        <v>134</v>
      </c>
      <c r="I22" s="2">
        <v>166</v>
      </c>
      <c r="J22" s="1">
        <f>H22/(H22+I22)</f>
        <v>0.44666666666666666</v>
      </c>
      <c r="K22" s="1">
        <f>I22/(H22+I22)</f>
        <v>0.55333333333333334</v>
      </c>
    </row>
    <row r="23" spans="1:11">
      <c r="A23" s="7">
        <v>44440</v>
      </c>
      <c r="B23" s="4">
        <v>44261</v>
      </c>
      <c r="C23" s="2">
        <f>DAYS360(B23,A23)</f>
        <v>175</v>
      </c>
      <c r="D23" s="9">
        <f>DATEDIF(B23,A23,"m")</f>
        <v>5</v>
      </c>
      <c r="E23" s="2">
        <v>3</v>
      </c>
      <c r="F23" s="2">
        <v>7528</v>
      </c>
      <c r="G23" s="8" t="s">
        <v>3</v>
      </c>
      <c r="H23" s="2">
        <v>126</v>
      </c>
      <c r="I23" s="2">
        <v>200</v>
      </c>
      <c r="J23" s="1">
        <f>H23/(H23+I23)</f>
        <v>0.38650306748466257</v>
      </c>
      <c r="K23" s="1">
        <f>I23/(H23+I23)</f>
        <v>0.61349693251533743</v>
      </c>
    </row>
    <row r="24" spans="1:11">
      <c r="A24" s="7">
        <v>44396</v>
      </c>
      <c r="B24" s="4">
        <v>44295</v>
      </c>
      <c r="C24" s="2">
        <f>DAYS360(B24,A24)</f>
        <v>100</v>
      </c>
      <c r="D24" s="9">
        <f>DATEDIF(B24,A24,"m")</f>
        <v>3</v>
      </c>
      <c r="E24" s="2">
        <v>3</v>
      </c>
      <c r="F24" s="2">
        <v>7668</v>
      </c>
      <c r="G24" s="8" t="s">
        <v>3</v>
      </c>
      <c r="H24" s="2">
        <v>131</v>
      </c>
      <c r="I24" s="2">
        <v>165</v>
      </c>
      <c r="J24" s="1">
        <f>H24/(H24+I24)</f>
        <v>0.44256756756756754</v>
      </c>
      <c r="K24" s="1">
        <f>I24/(H24+I24)</f>
        <v>0.55743243243243246</v>
      </c>
    </row>
    <row r="25" spans="1:11">
      <c r="A25" s="7">
        <v>44320</v>
      </c>
      <c r="B25" s="7">
        <v>44231</v>
      </c>
      <c r="C25" s="2">
        <f>DAYS360(B25,A25)</f>
        <v>90</v>
      </c>
      <c r="D25" s="2">
        <f>DATEDIF(B25,A25,"m")</f>
        <v>3</v>
      </c>
      <c r="E25" s="2">
        <v>3</v>
      </c>
      <c r="F25" s="2">
        <v>4408</v>
      </c>
      <c r="G25" s="8" t="s">
        <v>3</v>
      </c>
      <c r="H25" s="2">
        <v>39</v>
      </c>
      <c r="I25" s="2">
        <v>61</v>
      </c>
      <c r="J25" s="1">
        <f>H25/(H25+I25)</f>
        <v>0.39</v>
      </c>
      <c r="K25" s="1">
        <f>I25/(H25+I25)</f>
        <v>0.61</v>
      </c>
    </row>
    <row r="26" spans="1:11">
      <c r="A26" s="7"/>
      <c r="B26" s="7"/>
      <c r="C26" s="2"/>
      <c r="D26" s="2"/>
      <c r="E26" s="2"/>
      <c r="F26" s="2">
        <v>6186</v>
      </c>
      <c r="G26" s="6" t="s">
        <v>2</v>
      </c>
      <c r="H26" s="2">
        <v>53</v>
      </c>
      <c r="I26" s="2">
        <v>151</v>
      </c>
      <c r="J26" s="1">
        <f>H26/(H26+I26)</f>
        <v>0.25980392156862747</v>
      </c>
      <c r="K26" s="1">
        <f>I26/(H26+I26)</f>
        <v>0.74019607843137258</v>
      </c>
    </row>
    <row r="27" spans="1:11">
      <c r="A27" s="7"/>
      <c r="B27" s="7"/>
      <c r="C27" s="2"/>
      <c r="D27" s="2"/>
      <c r="E27" s="2"/>
      <c r="F27" s="2">
        <v>6187</v>
      </c>
      <c r="G27" s="6" t="s">
        <v>2</v>
      </c>
      <c r="H27" s="2">
        <v>62</v>
      </c>
      <c r="I27" s="2">
        <v>179</v>
      </c>
      <c r="J27" s="1">
        <f>H27/(H27+I27)</f>
        <v>0.25726141078838172</v>
      </c>
      <c r="K27" s="1">
        <f>I27/(H27+I27)</f>
        <v>0.74273858921161828</v>
      </c>
    </row>
    <row r="28" spans="1:11">
      <c r="A28" s="7"/>
      <c r="B28" s="7"/>
      <c r="C28" s="2"/>
      <c r="D28" s="2"/>
      <c r="E28" s="2"/>
      <c r="F28" s="2">
        <v>6389</v>
      </c>
      <c r="G28" s="6" t="s">
        <v>2</v>
      </c>
      <c r="H28" s="2">
        <v>68</v>
      </c>
      <c r="I28" s="2">
        <v>197</v>
      </c>
      <c r="J28" s="1">
        <f>H28/(H28+I28)</f>
        <v>0.25660377358490566</v>
      </c>
      <c r="K28" s="1">
        <f>I28/(H28+I28)</f>
        <v>0.74339622641509429</v>
      </c>
    </row>
    <row r="29" spans="1:11">
      <c r="A29" s="4">
        <v>44530</v>
      </c>
      <c r="B29" s="4">
        <v>44388</v>
      </c>
      <c r="C29" s="2">
        <v>139</v>
      </c>
      <c r="D29" s="2">
        <v>4</v>
      </c>
      <c r="E29" s="2">
        <v>6</v>
      </c>
      <c r="F29" s="2">
        <v>7973</v>
      </c>
      <c r="G29" s="5" t="s">
        <v>1</v>
      </c>
      <c r="H29" s="2">
        <v>97</v>
      </c>
      <c r="I29" s="2">
        <v>205</v>
      </c>
      <c r="J29" s="1">
        <f>H29/(H29+I29)</f>
        <v>0.32119205298013243</v>
      </c>
      <c r="K29" s="1">
        <f>I29/(H29+I29)</f>
        <v>0.67880794701986757</v>
      </c>
    </row>
    <row r="30" spans="1:11">
      <c r="A30" s="4">
        <v>44566</v>
      </c>
      <c r="B30" s="4">
        <v>44459</v>
      </c>
      <c r="C30" s="2">
        <v>105</v>
      </c>
      <c r="D30" s="2">
        <v>3</v>
      </c>
      <c r="F30" s="2">
        <v>9151</v>
      </c>
      <c r="G30" s="5" t="s">
        <v>1</v>
      </c>
      <c r="H30" s="2">
        <v>131</v>
      </c>
      <c r="I30" s="2">
        <v>280</v>
      </c>
      <c r="J30" s="1">
        <f>H30/(H30+I30)</f>
        <v>0.31873479318734793</v>
      </c>
      <c r="K30" s="1">
        <f>I30/(H30+I30)</f>
        <v>0.68126520681265201</v>
      </c>
    </row>
    <row r="31" spans="1:11">
      <c r="A31" s="4">
        <v>44580</v>
      </c>
      <c r="B31" s="4">
        <v>44482</v>
      </c>
      <c r="C31" s="2">
        <v>96</v>
      </c>
      <c r="D31" s="2">
        <v>3</v>
      </c>
      <c r="F31" s="2">
        <v>9235</v>
      </c>
      <c r="G31" s="5" t="s">
        <v>1</v>
      </c>
      <c r="H31" s="2">
        <v>68</v>
      </c>
      <c r="I31" s="2">
        <v>167</v>
      </c>
      <c r="J31" s="1">
        <f>H31/(H31+I31)</f>
        <v>0.28936170212765955</v>
      </c>
      <c r="K31" s="1">
        <f>I31/(H31+I31)</f>
        <v>0.71063829787234045</v>
      </c>
    </row>
    <row r="32" spans="1:11">
      <c r="A32" s="4">
        <v>44508</v>
      </c>
      <c r="B32" s="4">
        <v>44388</v>
      </c>
      <c r="C32" s="2">
        <f>DAYS360(B32,A32)</f>
        <v>117</v>
      </c>
      <c r="D32" s="2">
        <f>DATEDIF(B32,A32,"m")</f>
        <v>3</v>
      </c>
      <c r="E32" s="2">
        <v>6</v>
      </c>
      <c r="F32" s="2">
        <v>7971</v>
      </c>
      <c r="G32" s="5" t="s">
        <v>1</v>
      </c>
      <c r="H32" s="2">
        <v>98</v>
      </c>
      <c r="I32" s="2">
        <v>264</v>
      </c>
      <c r="J32" s="1">
        <f>H32/(H32+I32)</f>
        <v>0.27071823204419887</v>
      </c>
      <c r="K32" s="1">
        <f>I32/(H32+I32)</f>
        <v>0.72928176795580113</v>
      </c>
    </row>
    <row r="33" spans="1:11">
      <c r="A33" s="4">
        <v>44530</v>
      </c>
      <c r="B33" s="4">
        <v>44388</v>
      </c>
      <c r="C33" s="2">
        <v>139</v>
      </c>
      <c r="D33" s="2">
        <v>4</v>
      </c>
      <c r="E33" s="2">
        <v>6</v>
      </c>
      <c r="F33" s="2">
        <v>7969</v>
      </c>
      <c r="G33" s="5" t="s">
        <v>1</v>
      </c>
      <c r="H33" s="2">
        <v>92</v>
      </c>
      <c r="I33" s="2">
        <v>237</v>
      </c>
      <c r="J33" s="1">
        <f>H33/(H33+I33)</f>
        <v>0.2796352583586626</v>
      </c>
      <c r="K33" s="1">
        <f>I33/(H33+I33)</f>
        <v>0.72036474164133735</v>
      </c>
    </row>
    <row r="34" spans="1:11">
      <c r="A34" s="4">
        <v>44580</v>
      </c>
      <c r="B34" s="4">
        <v>44482</v>
      </c>
      <c r="C34" s="2">
        <v>96</v>
      </c>
      <c r="D34" s="2">
        <v>3</v>
      </c>
      <c r="F34" s="2">
        <v>9238</v>
      </c>
      <c r="G34" s="3" t="s">
        <v>0</v>
      </c>
      <c r="H34" s="2">
        <v>117</v>
      </c>
      <c r="I34" s="2">
        <v>177</v>
      </c>
      <c r="J34" s="1">
        <f>H34/(H34+I34)</f>
        <v>0.39795918367346939</v>
      </c>
      <c r="K34" s="1">
        <f>I34/(H34+I34)</f>
        <v>0.60204081632653061</v>
      </c>
    </row>
    <row r="35" spans="1:11">
      <c r="A35" s="4">
        <v>44592</v>
      </c>
      <c r="B35" s="4">
        <v>44473</v>
      </c>
      <c r="C35" s="2">
        <v>117</v>
      </c>
      <c r="D35" s="2">
        <v>3</v>
      </c>
      <c r="E35" s="2"/>
      <c r="F35" s="2">
        <v>9190</v>
      </c>
      <c r="G35" s="3" t="s">
        <v>0</v>
      </c>
      <c r="H35" s="2">
        <v>105</v>
      </c>
      <c r="I35" s="2">
        <v>154</v>
      </c>
      <c r="J35" s="1">
        <f>H35/(H35+I35)</f>
        <v>0.40540540540540543</v>
      </c>
      <c r="K35" s="1">
        <f>I35/(H35+I35)</f>
        <v>0.59459459459459463</v>
      </c>
    </row>
    <row r="36" spans="1:11">
      <c r="A36" s="4">
        <v>44566</v>
      </c>
      <c r="B36" s="4">
        <v>44459</v>
      </c>
      <c r="C36" s="2">
        <v>105</v>
      </c>
      <c r="D36" s="2">
        <v>3</v>
      </c>
      <c r="F36" s="2">
        <v>9150</v>
      </c>
      <c r="G36" s="3" t="s">
        <v>0</v>
      </c>
      <c r="H36" s="2">
        <v>207</v>
      </c>
      <c r="I36" s="2">
        <v>259</v>
      </c>
      <c r="J36" s="1">
        <f>H36/(H36+I36)</f>
        <v>0.44420600858369097</v>
      </c>
      <c r="K36" s="1">
        <f>I36/(H36+I36)</f>
        <v>0.55579399141630903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2023-08-21T09:30:54Z</dcterms:created>
  <dcterms:modified xsi:type="dcterms:W3CDTF">2023-08-21T09:32:07Z</dcterms:modified>
</cp:coreProperties>
</file>